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0" windowWidth="15480" windowHeight="11640" tabRatio="743"/>
  </bookViews>
  <sheets>
    <sheet name="Propuesta de presupuesto 2013" sheetId="17" r:id="rId1"/>
  </sheets>
  <definedNames>
    <definedName name="_ftn1" localSheetId="0">'Propuesta de presupuesto 2013'!$A$31</definedName>
    <definedName name="_ftn2" localSheetId="0">'Propuesta de presupuesto 2013'!$A$33</definedName>
    <definedName name="_ftnref1" localSheetId="0">'Propuesta de presupuesto 2013'!$A$5</definedName>
    <definedName name="_ftnref2" localSheetId="0">'Propuesta de presupuesto 2013'!$A$12</definedName>
  </definedNames>
  <calcPr calcId="145621"/>
</workbook>
</file>

<file path=xl/calcChain.xml><?xml version="1.0" encoding="utf-8"?>
<calcChain xmlns="http://schemas.openxmlformats.org/spreadsheetml/2006/main">
  <c r="C20" i="17" l="1"/>
  <c r="C19" i="17" s="1"/>
  <c r="C21" i="17"/>
  <c r="C13" i="17"/>
  <c r="C22" i="17"/>
  <c r="C10" i="17"/>
  <c r="B27" i="17"/>
  <c r="B10" i="17"/>
  <c r="B28" i="17" s="1"/>
  <c r="C27" i="17" l="1"/>
  <c r="C28" i="17" s="1"/>
  <c r="C29" i="17" s="1"/>
  <c r="B45" i="17" l="1"/>
  <c r="B37" i="17"/>
  <c r="B40" i="17"/>
  <c r="B43" i="17"/>
  <c r="B46" i="17"/>
  <c r="B38" i="17"/>
  <c r="B44" i="17"/>
  <c r="B41" i="17"/>
  <c r="B36" i="17"/>
  <c r="B39" i="17"/>
  <c r="B42" i="17"/>
  <c r="B47" i="17" l="1"/>
</calcChain>
</file>

<file path=xl/sharedStrings.xml><?xml version="1.0" encoding="utf-8"?>
<sst xmlns="http://schemas.openxmlformats.org/spreadsheetml/2006/main" count="43" uniqueCount="42">
  <si>
    <t>Personal [1]</t>
  </si>
  <si>
    <t>Coordinador de la Unidad</t>
  </si>
  <si>
    <t>Especialista en tecnología de información</t>
  </si>
  <si>
    <t>Asistente de Proyecto</t>
  </si>
  <si>
    <t>Subtotal</t>
  </si>
  <si>
    <t>Soporte para seminarios y reuniones (interpretación, equipo, etc.)</t>
  </si>
  <si>
    <t>Equipo y acceso a Internet</t>
  </si>
  <si>
    <t>Estudios e Investigación</t>
  </si>
  <si>
    <t>Documentos y traducción</t>
  </si>
  <si>
    <t>Viajes y viáticos</t>
  </si>
  <si>
    <t>Imprevistos</t>
  </si>
  <si>
    <t>Gran Total</t>
  </si>
  <si>
    <t>[1] Según acuerdo de los Viceministros en la VI CRM en San José, Costa Rica en el año 2001, la escala de puestos y salarios del personal de la ST se rige por los estándares y requerimientos establecidos por la Comisión Internacional del Servicio Civil (CISC) según lo acordado por la Asamblea General de las Naciones Unidas, pero solo hasta el extremo que sea posible. Este rubro cubre el cargo de la OIM del 5% sobre gastos generales y prestaciones a la terminación de contrato para 3 miembros del personal, además de cargos por concepto de salud, seguros y parcialmente el alquiler.</t>
  </si>
  <si>
    <t>Presupuesto actual</t>
  </si>
  <si>
    <t>Presupuesto propuesto</t>
  </si>
  <si>
    <t>Gastos de oficina</t>
  </si>
  <si>
    <t>Diferencia</t>
  </si>
  <si>
    <t>Belice</t>
  </si>
  <si>
    <t>Canada</t>
  </si>
  <si>
    <t>Costa Rica</t>
  </si>
  <si>
    <t>El Salvador</t>
  </si>
  <si>
    <t>Guatemala</t>
  </si>
  <si>
    <t>Honduras</t>
  </si>
  <si>
    <t>México</t>
  </si>
  <si>
    <t>Nicaragua</t>
  </si>
  <si>
    <t>Panama</t>
  </si>
  <si>
    <t>República Dominicana</t>
  </si>
  <si>
    <t>Estados Unidos</t>
  </si>
  <si>
    <t>Aumento estimado en las contribuciones anuales:</t>
  </si>
  <si>
    <t>TOTAL</t>
  </si>
  <si>
    <t>Equipo</t>
  </si>
  <si>
    <t>Traducción escrita</t>
  </si>
  <si>
    <t>Interpretación</t>
  </si>
  <si>
    <t>Gastos misceláneos</t>
  </si>
  <si>
    <t>Servicios Comunes</t>
  </si>
  <si>
    <t>Consumo de Suministros</t>
  </si>
  <si>
    <t>Renta y servicios de seguridad</t>
  </si>
  <si>
    <t>Otros gastos y reservas de personal [2]</t>
  </si>
  <si>
    <t>Gastos operativos [3]</t>
  </si>
  <si>
    <t>[3] Este rubro incluye “gastos de oficina”: Seguridad, renta y mantenimiento de local (servicios de agua y luz), vehículos, mantenimiento de infraestructura, papel, teléfono, fotocopias y otros.</t>
  </si>
  <si>
    <t>[2] Overhead y otros cargos asociados reglamentados por OIM</t>
  </si>
  <si>
    <t>Presupuesto propuesto de la ST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</si>
</sst>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0.00"/>
  </numFmts>
  <fonts count="7" x14ac:knownFonts="1">
    <font>
      <sz val="10"/>
      <name val="Arial"/>
    </font>
    <font>
      <i/>
      <sz val="8"/>
      <name val="Arial"/>
      <family val="2"/>
    </font>
    <font>
      <sz val="10"/>
      <name val="Arial"/>
      <family val="2"/>
    </font>
    <font>
      <b/>
      <sz val="10"/>
      <name val="Arial"/>
      <family val="2"/>
    </font>
    <font>
      <b/>
      <i/>
      <sz val="10"/>
      <name val="Arial"/>
      <family val="2"/>
    </font>
    <font>
      <b/>
      <u/>
      <sz val="10"/>
      <name val="Arial"/>
      <family val="2"/>
    </font>
    <font>
      <u/>
      <sz val="10"/>
      <color theme="10"/>
      <name val="Arial"/>
      <family val="2"/>
    </font>
  </fonts>
  <fills count="2">
    <fill>
      <patternFill patternType="none"/>
    </fill>
    <fill>
      <patternFill patternType="gray125"/>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32">
    <xf numFmtId="0" fontId="0" fillId="0" borderId="0" xfId="0"/>
    <xf numFmtId="0" fontId="6" fillId="0" borderId="1" xfId="1" applyBorder="1" applyAlignment="1" applyProtection="1">
      <alignment vertical="top" wrapText="1"/>
    </xf>
    <xf numFmtId="0" fontId="2" fillId="0" borderId="2" xfId="0" applyFont="1" applyBorder="1" applyAlignment="1">
      <alignment vertical="top" wrapText="1"/>
    </xf>
    <xf numFmtId="0" fontId="2" fillId="0" borderId="3" xfId="0" applyFont="1" applyBorder="1" applyAlignment="1">
      <alignment vertical="top" wrapText="1"/>
    </xf>
    <xf numFmtId="0" fontId="4" fillId="0" borderId="3" xfId="0" applyFont="1" applyBorder="1" applyAlignment="1">
      <alignment vertical="top" wrapText="1"/>
    </xf>
    <xf numFmtId="0" fontId="2" fillId="0" borderId="4" xfId="0" applyFont="1" applyBorder="1" applyAlignment="1">
      <alignment horizontal="right" vertical="top" wrapText="1"/>
    </xf>
    <xf numFmtId="0" fontId="6" fillId="0" borderId="3" xfId="1" applyBorder="1" applyAlignment="1" applyProtection="1">
      <alignment vertical="top" wrapText="1"/>
    </xf>
    <xf numFmtId="164" fontId="2" fillId="0" borderId="5" xfId="0" applyNumberFormat="1" applyFont="1" applyBorder="1" applyAlignment="1">
      <alignment horizontal="right" vertical="top" wrapText="1"/>
    </xf>
    <xf numFmtId="164" fontId="3" fillId="0" borderId="5" xfId="0" applyNumberFormat="1" applyFont="1" applyBorder="1" applyAlignment="1">
      <alignment horizontal="right" vertical="top" wrapText="1"/>
    </xf>
    <xf numFmtId="0" fontId="6" fillId="0" borderId="0" xfId="1" applyAlignment="1" applyProtection="1">
      <alignment horizontal="left" vertical="top" wrapText="1"/>
    </xf>
    <xf numFmtId="0" fontId="2" fillId="0" borderId="6" xfId="0" applyFont="1" applyBorder="1" applyAlignment="1">
      <alignment vertical="top" wrapText="1"/>
    </xf>
    <xf numFmtId="0" fontId="0" fillId="0" borderId="7" xfId="0" applyBorder="1"/>
    <xf numFmtId="0" fontId="2" fillId="0" borderId="1" xfId="0" applyFont="1" applyBorder="1" applyAlignment="1">
      <alignment vertical="top" wrapText="1"/>
    </xf>
    <xf numFmtId="164" fontId="4" fillId="0" borderId="3" xfId="0" applyNumberFormat="1" applyFont="1" applyBorder="1" applyAlignment="1">
      <alignment vertical="top" wrapText="1"/>
    </xf>
    <xf numFmtId="164" fontId="0" fillId="0" borderId="0" xfId="0" applyNumberFormat="1"/>
    <xf numFmtId="0" fontId="5" fillId="0" borderId="0" xfId="0" applyFont="1"/>
    <xf numFmtId="0" fontId="3" fillId="0" borderId="8" xfId="0" applyFont="1" applyBorder="1"/>
    <xf numFmtId="164" fontId="3" fillId="0" borderId="8" xfId="0" applyNumberFormat="1" applyFont="1" applyBorder="1"/>
    <xf numFmtId="0" fontId="3" fillId="0" borderId="3" xfId="0" applyFont="1" applyBorder="1" applyAlignment="1">
      <alignment vertical="top" wrapText="1"/>
    </xf>
    <xf numFmtId="164" fontId="1" fillId="0" borderId="9" xfId="0" applyNumberFormat="1" applyFont="1" applyBorder="1" applyAlignment="1">
      <alignment horizontal="right" vertical="top" wrapText="1"/>
    </xf>
    <xf numFmtId="164" fontId="1" fillId="0" borderId="10" xfId="0" applyNumberFormat="1" applyFont="1" applyBorder="1" applyAlignment="1">
      <alignment horizontal="right" vertical="top" wrapText="1"/>
    </xf>
    <xf numFmtId="164" fontId="1" fillId="0" borderId="3" xfId="0" applyNumberFormat="1" applyFont="1" applyBorder="1" applyAlignment="1">
      <alignment horizontal="right" vertical="top" wrapText="1"/>
    </xf>
    <xf numFmtId="164" fontId="2" fillId="0" borderId="9" xfId="0" applyNumberFormat="1" applyFont="1" applyBorder="1" applyAlignment="1">
      <alignment horizontal="right" vertical="top" wrapText="1"/>
    </xf>
    <xf numFmtId="164" fontId="2" fillId="0" borderId="10" xfId="0" applyNumberFormat="1" applyFont="1" applyBorder="1" applyAlignment="1">
      <alignment horizontal="right" vertical="top" wrapText="1"/>
    </xf>
    <xf numFmtId="164" fontId="2" fillId="0" borderId="3" xfId="0" applyNumberFormat="1" applyFont="1" applyBorder="1" applyAlignment="1">
      <alignment horizontal="right" vertical="top" wrapText="1"/>
    </xf>
    <xf numFmtId="0" fontId="1" fillId="0" borderId="9" xfId="0" applyFont="1" applyBorder="1" applyAlignment="1">
      <alignment vertical="top" wrapText="1"/>
    </xf>
    <xf numFmtId="0" fontId="1" fillId="0" borderId="10" xfId="0" applyFont="1" applyBorder="1" applyAlignment="1">
      <alignment vertical="top" wrapText="1"/>
    </xf>
    <xf numFmtId="0" fontId="1" fillId="0" borderId="3" xfId="0" applyFont="1" applyBorder="1" applyAlignment="1">
      <alignment vertical="top" wrapText="1"/>
    </xf>
    <xf numFmtId="0" fontId="3" fillId="0" borderId="0" xfId="0" applyFont="1" applyAlignment="1">
      <alignment horizontal="center"/>
    </xf>
    <xf numFmtId="0" fontId="2" fillId="0" borderId="11" xfId="0" applyFont="1" applyBorder="1" applyAlignment="1">
      <alignment horizontal="right" vertical="top" wrapText="1"/>
    </xf>
    <xf numFmtId="0" fontId="2" fillId="0" borderId="7" xfId="0" applyFont="1" applyBorder="1" applyAlignment="1">
      <alignment horizontal="right" vertical="top" wrapText="1"/>
    </xf>
    <xf numFmtId="0" fontId="6" fillId="0" borderId="0" xfId="1" applyAlignment="1" applyProtection="1">
      <alignment horizontal="lef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47"/>
  <sheetViews>
    <sheetView tabSelected="1" workbookViewId="0">
      <selection activeCell="C21" sqref="C21"/>
    </sheetView>
  </sheetViews>
  <sheetFormatPr defaultColWidth="11.42578125" defaultRowHeight="12.75" x14ac:dyDescent="0.2"/>
  <cols>
    <col min="1" max="1" width="44.28515625" customWidth="1"/>
    <col min="2" max="2" width="18.42578125" customWidth="1"/>
    <col min="3" max="3" width="20.28515625" bestFit="1" customWidth="1"/>
  </cols>
  <sheetData>
    <row r="2" spans="1:3" x14ac:dyDescent="0.2">
      <c r="A2" s="28" t="s">
        <v>41</v>
      </c>
      <c r="B2" s="28"/>
      <c r="C2" s="28"/>
    </row>
    <row r="3" spans="1:3" ht="13.5" thickBot="1" x14ac:dyDescent="0.25"/>
    <row r="4" spans="1:3" ht="26.25" thickBot="1" x14ac:dyDescent="0.25">
      <c r="B4" s="12" t="s">
        <v>13</v>
      </c>
      <c r="C4" s="2" t="s">
        <v>14</v>
      </c>
    </row>
    <row r="5" spans="1:3" ht="13.5" thickBot="1" x14ac:dyDescent="0.25">
      <c r="A5" s="1" t="s">
        <v>0</v>
      </c>
      <c r="B5" s="2"/>
      <c r="C5" s="2"/>
    </row>
    <row r="6" spans="1:3" ht="13.5" thickBot="1" x14ac:dyDescent="0.25">
      <c r="A6" s="3" t="s">
        <v>1</v>
      </c>
      <c r="B6" s="7">
        <v>78840</v>
      </c>
      <c r="C6" s="7">
        <v>78840</v>
      </c>
    </row>
    <row r="7" spans="1:3" ht="13.5" thickBot="1" x14ac:dyDescent="0.25">
      <c r="A7" s="3" t="s">
        <v>2</v>
      </c>
      <c r="B7" s="7">
        <v>45664</v>
      </c>
      <c r="C7" s="7">
        <v>45664</v>
      </c>
    </row>
    <row r="8" spans="1:3" ht="13.5" thickBot="1" x14ac:dyDescent="0.25">
      <c r="A8" s="3" t="s">
        <v>3</v>
      </c>
      <c r="B8" s="7">
        <v>22995</v>
      </c>
      <c r="C8" s="7">
        <v>22995</v>
      </c>
    </row>
    <row r="9" spans="1:3" ht="13.5" thickBot="1" x14ac:dyDescent="0.25">
      <c r="A9" s="6" t="s">
        <v>37</v>
      </c>
      <c r="B9" s="7">
        <v>26280</v>
      </c>
      <c r="C9" s="7">
        <v>26280</v>
      </c>
    </row>
    <row r="10" spans="1:3" ht="13.5" thickBot="1" x14ac:dyDescent="0.25">
      <c r="A10" s="4" t="s">
        <v>4</v>
      </c>
      <c r="B10" s="8">
        <f>SUM(B6:B9)</f>
        <v>173779</v>
      </c>
      <c r="C10" s="8">
        <f>SUM(C6:C9)</f>
        <v>173779</v>
      </c>
    </row>
    <row r="11" spans="1:3" ht="13.5" thickBot="1" x14ac:dyDescent="0.25">
      <c r="A11" s="29"/>
      <c r="B11" s="30"/>
      <c r="C11" s="11"/>
    </row>
    <row r="12" spans="1:3" ht="13.5" thickBot="1" x14ac:dyDescent="0.25">
      <c r="A12" s="6" t="s">
        <v>38</v>
      </c>
      <c r="B12" s="5"/>
      <c r="C12" s="10"/>
    </row>
    <row r="13" spans="1:3" ht="26.25" thickBot="1" x14ac:dyDescent="0.25">
      <c r="A13" s="18" t="s">
        <v>5</v>
      </c>
      <c r="B13" s="7">
        <v>40000</v>
      </c>
      <c r="C13" s="7">
        <f>C14+C15+C16+C17</f>
        <v>40000</v>
      </c>
    </row>
    <row r="14" spans="1:3" x14ac:dyDescent="0.2">
      <c r="A14" s="25" t="s">
        <v>30</v>
      </c>
      <c r="B14" s="22"/>
      <c r="C14" s="19">
        <v>17000</v>
      </c>
    </row>
    <row r="15" spans="1:3" x14ac:dyDescent="0.2">
      <c r="A15" s="26" t="s">
        <v>31</v>
      </c>
      <c r="B15" s="23"/>
      <c r="C15" s="20">
        <v>7400</v>
      </c>
    </row>
    <row r="16" spans="1:3" x14ac:dyDescent="0.2">
      <c r="A16" s="26" t="s">
        <v>32</v>
      </c>
      <c r="B16" s="23"/>
      <c r="C16" s="20">
        <v>13000</v>
      </c>
    </row>
    <row r="17" spans="1:3" ht="13.5" thickBot="1" x14ac:dyDescent="0.25">
      <c r="A17" s="27" t="s">
        <v>33</v>
      </c>
      <c r="B17" s="24"/>
      <c r="C17" s="21">
        <v>2600</v>
      </c>
    </row>
    <row r="18" spans="1:3" ht="13.5" thickBot="1" x14ac:dyDescent="0.25">
      <c r="A18" s="3" t="s">
        <v>6</v>
      </c>
      <c r="B18" s="7">
        <v>31000</v>
      </c>
      <c r="C18" s="7">
        <v>8000</v>
      </c>
    </row>
    <row r="19" spans="1:3" ht="13.5" thickBot="1" x14ac:dyDescent="0.25">
      <c r="A19" s="3" t="s">
        <v>15</v>
      </c>
      <c r="B19" s="7">
        <v>0</v>
      </c>
      <c r="C19" s="7">
        <f>C20+C21+C22</f>
        <v>41010</v>
      </c>
    </row>
    <row r="20" spans="1:3" x14ac:dyDescent="0.2">
      <c r="A20" s="25" t="s">
        <v>36</v>
      </c>
      <c r="B20" s="22"/>
      <c r="C20" s="19">
        <f>4760+26250</f>
        <v>31010</v>
      </c>
    </row>
    <row r="21" spans="1:3" x14ac:dyDescent="0.2">
      <c r="A21" s="26" t="s">
        <v>34</v>
      </c>
      <c r="B21" s="23"/>
      <c r="C21" s="20">
        <f>1800+1500</f>
        <v>3300</v>
      </c>
    </row>
    <row r="22" spans="1:3" ht="13.5" thickBot="1" x14ac:dyDescent="0.25">
      <c r="A22" s="27" t="s">
        <v>35</v>
      </c>
      <c r="B22" s="24"/>
      <c r="C22" s="21">
        <f>4950+1750</f>
        <v>6700</v>
      </c>
    </row>
    <row r="23" spans="1:3" ht="13.5" thickBot="1" x14ac:dyDescent="0.25">
      <c r="A23" s="3" t="s">
        <v>7</v>
      </c>
      <c r="B23" s="7">
        <v>10000</v>
      </c>
      <c r="C23" s="7">
        <v>1000</v>
      </c>
    </row>
    <row r="24" spans="1:3" ht="13.5" thickBot="1" x14ac:dyDescent="0.25">
      <c r="A24" s="3" t="s">
        <v>8</v>
      </c>
      <c r="B24" s="7">
        <v>6000</v>
      </c>
      <c r="C24" s="7">
        <v>6000</v>
      </c>
    </row>
    <row r="25" spans="1:3" ht="13.5" thickBot="1" x14ac:dyDescent="0.25">
      <c r="A25" s="3" t="s">
        <v>9</v>
      </c>
      <c r="B25" s="7">
        <v>13945</v>
      </c>
      <c r="C25" s="7">
        <v>13945</v>
      </c>
    </row>
    <row r="26" spans="1:3" ht="13.5" thickBot="1" x14ac:dyDescent="0.25">
      <c r="A26" s="3" t="s">
        <v>10</v>
      </c>
      <c r="B26" s="7">
        <v>8000</v>
      </c>
      <c r="C26" s="7">
        <v>4000</v>
      </c>
    </row>
    <row r="27" spans="1:3" ht="13.5" thickBot="1" x14ac:dyDescent="0.25">
      <c r="A27" s="4" t="s">
        <v>4</v>
      </c>
      <c r="B27" s="8">
        <f>SUM(B13:B26)</f>
        <v>108945</v>
      </c>
      <c r="C27" s="8">
        <f>C13+C18+C19+C23+C24+C25+C26</f>
        <v>113955</v>
      </c>
    </row>
    <row r="28" spans="1:3" ht="13.5" thickBot="1" x14ac:dyDescent="0.25">
      <c r="A28" s="4" t="s">
        <v>11</v>
      </c>
      <c r="B28" s="8">
        <f>SUM(B10+B27)</f>
        <v>282724</v>
      </c>
      <c r="C28" s="8">
        <f>SUM(C10+C27)</f>
        <v>287734</v>
      </c>
    </row>
    <row r="29" spans="1:3" ht="13.5" thickBot="1" x14ac:dyDescent="0.25">
      <c r="A29" s="4" t="s">
        <v>16</v>
      </c>
      <c r="B29" s="4"/>
      <c r="C29" s="13">
        <f>B28-C28</f>
        <v>-5010</v>
      </c>
    </row>
    <row r="31" spans="1:3" ht="93.75" customHeight="1" x14ac:dyDescent="0.2">
      <c r="A31" s="31" t="s">
        <v>12</v>
      </c>
      <c r="B31" s="31"/>
      <c r="C31" s="31"/>
    </row>
    <row r="32" spans="1:3" ht="25.5" customHeight="1" x14ac:dyDescent="0.2">
      <c r="A32" s="31" t="s">
        <v>40</v>
      </c>
      <c r="B32" s="31"/>
      <c r="C32" s="31"/>
    </row>
    <row r="33" spans="1:3" ht="37.5" customHeight="1" x14ac:dyDescent="0.2">
      <c r="A33" s="31" t="s">
        <v>39</v>
      </c>
      <c r="B33" s="31"/>
      <c r="C33" s="31"/>
    </row>
    <row r="34" spans="1:3" ht="37.5" customHeight="1" x14ac:dyDescent="0.2">
      <c r="A34" s="9"/>
      <c r="B34" s="9"/>
      <c r="C34" s="9"/>
    </row>
    <row r="35" spans="1:3" x14ac:dyDescent="0.2">
      <c r="A35" s="15" t="s">
        <v>28</v>
      </c>
    </row>
    <row r="36" spans="1:3" x14ac:dyDescent="0.2">
      <c r="A36" t="s">
        <v>17</v>
      </c>
      <c r="B36" s="14">
        <f>-C29*0.0177</f>
        <v>88.677000000000007</v>
      </c>
    </row>
    <row r="37" spans="1:3" x14ac:dyDescent="0.2">
      <c r="A37" t="s">
        <v>18</v>
      </c>
      <c r="B37" s="14">
        <f>-C29*0.2405</f>
        <v>1204.905</v>
      </c>
    </row>
    <row r="38" spans="1:3" x14ac:dyDescent="0.2">
      <c r="A38" t="s">
        <v>19</v>
      </c>
      <c r="B38" s="14">
        <f>-C29*0.0177</f>
        <v>88.677000000000007</v>
      </c>
    </row>
    <row r="39" spans="1:3" x14ac:dyDescent="0.2">
      <c r="A39" t="s">
        <v>20</v>
      </c>
      <c r="B39" s="14">
        <f>-C29*0.0177</f>
        <v>88.677000000000007</v>
      </c>
    </row>
    <row r="40" spans="1:3" x14ac:dyDescent="0.2">
      <c r="A40" t="s">
        <v>27</v>
      </c>
      <c r="B40" s="14">
        <f>-C29*0.5</f>
        <v>2505</v>
      </c>
    </row>
    <row r="41" spans="1:3" x14ac:dyDescent="0.2">
      <c r="A41" t="s">
        <v>21</v>
      </c>
      <c r="B41" s="14">
        <f>-C29*0.0177</f>
        <v>88.677000000000007</v>
      </c>
    </row>
    <row r="42" spans="1:3" x14ac:dyDescent="0.2">
      <c r="A42" t="s">
        <v>22</v>
      </c>
      <c r="B42" s="14">
        <f>-C29*0.0177</f>
        <v>88.677000000000007</v>
      </c>
    </row>
    <row r="43" spans="1:3" x14ac:dyDescent="0.2">
      <c r="A43" t="s">
        <v>23</v>
      </c>
      <c r="B43" s="14">
        <f>-C29*0.118</f>
        <v>591.17999999999995</v>
      </c>
    </row>
    <row r="44" spans="1:3" x14ac:dyDescent="0.2">
      <c r="A44" t="s">
        <v>24</v>
      </c>
      <c r="B44" s="14">
        <f>-C29*0.0177</f>
        <v>88.677000000000007</v>
      </c>
    </row>
    <row r="45" spans="1:3" x14ac:dyDescent="0.2">
      <c r="A45" t="s">
        <v>25</v>
      </c>
      <c r="B45" s="14">
        <f>-C29*0.0177</f>
        <v>88.677000000000007</v>
      </c>
    </row>
    <row r="46" spans="1:3" x14ac:dyDescent="0.2">
      <c r="A46" t="s">
        <v>26</v>
      </c>
      <c r="B46" s="14">
        <f>-C29*0.0177</f>
        <v>88.677000000000007</v>
      </c>
    </row>
    <row r="47" spans="1:3" x14ac:dyDescent="0.2">
      <c r="A47" s="16" t="s">
        <v>29</v>
      </c>
      <c r="B47" s="17">
        <f>SUM(B36:B46)</f>
        <v>5010.5009999999993</v>
      </c>
    </row>
  </sheetData>
  <mergeCells count="5">
    <mergeCell ref="A2:C2"/>
    <mergeCell ref="A11:B11"/>
    <mergeCell ref="A31:C31"/>
    <mergeCell ref="A33:C33"/>
    <mergeCell ref="A32:C32"/>
  </mergeCells>
  <phoneticPr fontId="0" type="noConversion"/>
  <hyperlinks>
    <hyperlink ref="A5" location="_ftn1" display="_ftn1"/>
    <hyperlink ref="A12" location="_ftn2" display="_ftn2"/>
    <hyperlink ref="A31" location="_ftnref1" display="_ftnref1"/>
    <hyperlink ref="A33" location="_ftnref2" display="_ftnref2"/>
    <hyperlink ref="A32:C32" location="'Propuesta de presupuesto 2013'!A9" display="[2] Overhead y otros cargos asociados reglamentados por OIM"/>
    <hyperlink ref="A9" location="'Propuesta de presupuesto 2013'!A32" display="Otros gastos y reservas de personal [2]"/>
  </hyperlinks>
  <pageMargins left="0.70866141732283472" right="0.70866141732283472" top="0.74803149606299213" bottom="0.74803149606299213" header="0.31496062992125984" footer="0.31496062992125984"/>
  <pageSetup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Propuesta de presupuesto 2013</vt:lpstr>
      <vt:lpstr>'Propuesta de presupuesto 2013'!_ftn1</vt:lpstr>
      <vt:lpstr>'Propuesta de presupuesto 2013'!_ftn2</vt:lpstr>
      <vt:lpstr>'Propuesta de presupuesto 2013'!_ftnref1</vt:lpstr>
      <vt:lpstr>'Propuesta de presupuesto 2013'!_ftnref2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RODAS Renán</dc:creator>
  <cp:lastModifiedBy>CON Ana Paola</cp:lastModifiedBy>
  <cp:lastPrinted>2011-08-26T20:34:58Z</cp:lastPrinted>
  <dcterms:created xsi:type="dcterms:W3CDTF">2008-09-03T06:18:01Z</dcterms:created>
  <dcterms:modified xsi:type="dcterms:W3CDTF">2017-03-06T22:23:51Z</dcterms:modified>
</cp:coreProperties>
</file>